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 activeTab="0"/>
  </bookViews>
  <sheets>
    <sheet name="2013 dem eFT" sheetId="1" r:id="rId1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<sst xmlns="http://schemas.openxmlformats.org/spreadsheetml/2006/main" count="6" uniqueCount="6">
  <si>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összesen</t>
  </si>
  <si>
    <t>kötvény</t>
  </si>
  <si>
    <t>állampapír</t>
  </si>
  <si>
    <t>befektetési és tőkelap-jegy</t>
  </si>
  <si>
    <t>jelzáloglevél</t>
  </si>
  <si>
    <t>részvény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</si>
</sst>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1">
    <xf numFmtId="0" fontId="0" fillId="0" borderId="0" xfId="0"/>
    <xf numFmtId="4" fontId="0" fillId="0" borderId="0" xfId="0" applyNumberFormat="1"/>
    <xf numFmtId="3" fontId="0" fillId="0" borderId="0" xfId="0" applyNumberFormat="1"/>
    <xf numFmtId="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3" fontId="0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3" fontId="5" fillId="0" borderId="0" xfId="20" applyNumberFormat="1" applyFont="1" applyFill="1" applyBorder="1">
      <alignment/>
      <protection/>
    </xf>
    <xf numFmtId="0" fontId="2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Ezres 2" xfId="21"/>
    <cellStyle name="Normál 2 2" xfId="22"/>
    <cellStyle name="Normá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b="1" i="0" u="none" baseline="0"/>
              <a:t>Demat értékpapír állomány eFt-ban értékpapírfajtánként</a:t>
            </a:r>
            <a:r>
              <a:rPr lang="en-US" sz="1200" b="1" i="0" u="none" baseline="0"/>
              <a:t>
2008-2013 között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 dem eFT'!$A$4</c:f>
              <c:strCache>
                <c:ptCount val="1"/>
                <c:pt idx="0">
                  <c:v>részvény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eFT'!$B$3:$G$3</c:f>
              <c:numCache>
                <c:formatCode>#,##0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eFT'!$B$4:$G$4</c:f>
              <c:numCache>
                <c:formatCode>#,##0</c:formatCode>
                <c:ptCount val="6"/>
                <c:pt idx="0">
                  <c:v>2036556683.93867</c:v>
                </c:pt>
                <c:pt idx="1">
                  <c:v>2244874432</c:v>
                </c:pt>
                <c:pt idx="2">
                  <c:v>2344911567</c:v>
                </c:pt>
                <c:pt idx="3">
                  <c:v>2743560292.04657</c:v>
                </c:pt>
                <c:pt idx="4">
                  <c:v>3441094149.80703</c:v>
                </c:pt>
                <c:pt idx="5">
                  <c:v>3357167890.81186</c:v>
                </c:pt>
              </c:numCache>
            </c:numRef>
          </c:val>
        </c:ser>
        <c:ser>
          <c:idx val="1"/>
          <c:order val="1"/>
          <c:tx>
            <c:strRef>
              <c:f>'2013 dem eFT'!$A$5</c:f>
              <c:strCache>
                <c:ptCount val="1"/>
                <c:pt idx="0">
                  <c:v>jelzáloglevél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eFT'!$B$3:$G$3</c:f>
              <c:numCache>
                <c:formatCode>#,##0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eFT'!$B$5:$G$5</c:f>
              <c:numCache>
                <c:formatCode>#,##0</c:formatCode>
                <c:ptCount val="6"/>
                <c:pt idx="0">
                  <c:v>1583700646.76</c:v>
                </c:pt>
                <c:pt idx="1">
                  <c:v>1402048180</c:v>
                </c:pt>
                <c:pt idx="2">
                  <c:v>1320255675</c:v>
                </c:pt>
                <c:pt idx="3">
                  <c:v>1097953560</c:v>
                </c:pt>
                <c:pt idx="4">
                  <c:v>1002966515</c:v>
                </c:pt>
                <c:pt idx="5">
                  <c:v>814182814</c:v>
                </c:pt>
              </c:numCache>
            </c:numRef>
          </c:val>
        </c:ser>
        <c:ser>
          <c:idx val="2"/>
          <c:order val="2"/>
          <c:tx>
            <c:strRef>
              <c:f>'2013 dem eFT'!$A$6</c:f>
              <c:strCache>
                <c:ptCount val="1"/>
                <c:pt idx="0">
                  <c:v>befektetési és tőkelap-jegy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eFT'!$B$3:$G$3</c:f>
              <c:numCache>
                <c:formatCode>#,##0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eFT'!$B$6:$G$6</c:f>
              <c:numCache>
                <c:formatCode>#,##0</c:formatCode>
                <c:ptCount val="6"/>
                <c:pt idx="0">
                  <c:v>2118249234.3762</c:v>
                </c:pt>
                <c:pt idx="1">
                  <c:v>2269623795</c:v>
                </c:pt>
                <c:pt idx="2">
                  <c:v>2743106103</c:v>
                </c:pt>
                <c:pt idx="3">
                  <c:v>2354396370.13358</c:v>
                </c:pt>
                <c:pt idx="4">
                  <c:v>2349658948.3435</c:v>
                </c:pt>
                <c:pt idx="5">
                  <c:v>3023598482.76737</c:v>
                </c:pt>
              </c:numCache>
            </c:numRef>
          </c:val>
        </c:ser>
        <c:ser>
          <c:idx val="3"/>
          <c:order val="3"/>
          <c:tx>
            <c:strRef>
              <c:f>'2013 dem eFT'!$A$7</c:f>
              <c:strCache>
                <c:ptCount val="1"/>
                <c:pt idx="0">
                  <c:v>állampapír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eFT'!$B$3:$G$3</c:f>
              <c:numCache>
                <c:formatCode>#,##0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eFT'!$B$7:$G$7</c:f>
              <c:numCache>
                <c:formatCode>#,##0</c:formatCode>
                <c:ptCount val="6"/>
                <c:pt idx="0">
                  <c:v>13266351130</c:v>
                </c:pt>
                <c:pt idx="1">
                  <c:v>14467402330</c:v>
                </c:pt>
                <c:pt idx="2">
                  <c:v>14766198820</c:v>
                </c:pt>
                <c:pt idx="3">
                  <c:v>14910504960</c:v>
                </c:pt>
                <c:pt idx="4">
                  <c:v>17512891870</c:v>
                </c:pt>
                <c:pt idx="5">
                  <c:v>20949115825</c:v>
                </c:pt>
              </c:numCache>
            </c:numRef>
          </c:val>
        </c:ser>
        <c:ser>
          <c:idx val="4"/>
          <c:order val="4"/>
          <c:tx>
            <c:strRef>
              <c:f>'2013 dem eFT'!$A$8</c:f>
              <c:strCache>
                <c:ptCount val="1"/>
                <c:pt idx="0">
                  <c:v>kötvény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eFT'!$B$3:$G$3</c:f>
              <c:numCache>
                <c:formatCode>#,##0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eFT'!$B$8:$G$8</c:f>
              <c:numCache>
                <c:formatCode>#,##0</c:formatCode>
                <c:ptCount val="6"/>
                <c:pt idx="0">
                  <c:v>987832574.94736</c:v>
                </c:pt>
                <c:pt idx="1">
                  <c:v>1328602759</c:v>
                </c:pt>
                <c:pt idx="2">
                  <c:v>1762978607</c:v>
                </c:pt>
                <c:pt idx="3">
                  <c:v>1950606550.93059</c:v>
                </c:pt>
                <c:pt idx="4">
                  <c:v>1798402468.72716</c:v>
                </c:pt>
                <c:pt idx="5">
                  <c:v>1364468629.65739</c:v>
                </c:pt>
              </c:numCache>
            </c:numRef>
          </c:val>
        </c:ser>
        <c:overlap val="100"/>
        <c:axId val="25844454"/>
        <c:axId val="47334617"/>
      </c:barChart>
      <c:catAx>
        <c:axId val="2584445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47334617"/>
        <c:crosses val="autoZero"/>
        <c:auto val="1"/>
        <c:lblOffset val="100"/>
        <c:noMultiLvlLbl val="0"/>
      </c:catAx>
      <c:valAx>
        <c:axId val="47334617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584445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352426</xdr:colOff>
      <xdr:row>14</xdr:row>
      <xdr:rowOff>66675</xdr:rowOff>
    </xdr:from>
    <xdr:to>
      <xdr:col>6</xdr:col>
      <xdr:colOff>809625</xdr:colOff>
      <xdr:row>31</xdr:row>
      <xdr:rowOff>95249</xdr:rowOff>
    </xdr:to>
    <xdr:graphicFrame macro="">
      <xdr:nvGraphicFramePr>
        <xdr:cNvPr id="2" name="Diagram 1"/>
        <xdr:cNvGraphicFramePr/>
      </xdr:nvGraphicFramePr>
      <xdr:xfrm>
        <a:off x="352425" y="2924175"/>
        <a:ext cx="6143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aterializ&#225;lt%20&#233;rt&#233;kpap&#237;r%20&#225;llom&#225;ny%20v&#225;ltoz&#225;sa%20&#233;rt&#233;kpap&#237;r%20fajt&#225;nk&#233;nt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O\F&#337;k&#246;nyvi%20egyeztet&#233;sek\2013%20&#233;vv&#233;ge\M&#233;rleg\KELER%20KIEG%20&#201;P%202014_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7">
          <cell r="I7">
            <v>26105013951.8777</v>
          </cell>
          <cell r="K7">
            <v>29508533642.2366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a Ft (2012)"/>
      <sheetName val="19.§(c)(2012)"/>
      <sheetName val="19.§(d) Ft (2012)"/>
      <sheetName val="Munka1"/>
    </sheetNames>
    <sheetDataSet>
      <sheetData sheetId="0">
        <row r="27">
          <cell r="E27">
            <v>14467402330</v>
          </cell>
          <cell r="F27">
            <v>14766198820</v>
          </cell>
          <cell r="G27">
            <v>14910504960</v>
          </cell>
          <cell r="H27">
            <v>17512891870</v>
          </cell>
          <cell r="J27">
            <v>20949115825</v>
          </cell>
        </row>
        <row r="35">
          <cell r="E35">
            <v>1328602759</v>
          </cell>
          <cell r="F35">
            <v>1762978607</v>
          </cell>
          <cell r="G35">
            <v>1950606550.93059</v>
          </cell>
          <cell r="H35">
            <v>1798402468.72716</v>
          </cell>
          <cell r="J35">
            <v>1364468629.65739</v>
          </cell>
        </row>
        <row r="36">
          <cell r="E36">
            <v>1401948180</v>
          </cell>
          <cell r="F36">
            <v>1320255675</v>
          </cell>
          <cell r="G36">
            <v>1097953560</v>
          </cell>
          <cell r="H36">
            <v>1002966515</v>
          </cell>
          <cell r="J36">
            <v>814182814</v>
          </cell>
        </row>
        <row r="37">
          <cell r="E37">
            <v>100000</v>
          </cell>
        </row>
        <row r="38">
          <cell r="E38">
            <v>2244874432</v>
          </cell>
          <cell r="F38">
            <v>2344911567</v>
          </cell>
          <cell r="G38">
            <v>2743545392.04657</v>
          </cell>
          <cell r="H38">
            <v>3441079249.80703</v>
          </cell>
          <cell r="K38">
            <v>3357167890.81186</v>
          </cell>
        </row>
        <row r="39">
          <cell r="G39">
            <v>14900</v>
          </cell>
          <cell r="H39">
            <v>14900</v>
          </cell>
        </row>
        <row r="40">
          <cell r="E40">
            <v>2269623795</v>
          </cell>
          <cell r="F40">
            <v>2743106103</v>
          </cell>
          <cell r="G40">
            <v>2354396370.13358</v>
          </cell>
          <cell r="H40">
            <v>2349658948.3435</v>
          </cell>
          <cell r="J40">
            <v>3023598482.76737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43"/>
  <sheetViews>
    <sheetView tabSelected="1" workbookViewId="0" topLeftCell="A1">
      <selection pane="topLeft" activeCell="H22" sqref="H22"/>
    </sheetView>
  </sheetViews>
  <sheetFormatPr defaultColWidth="9.14285714285714" defaultRowHeight="15"/>
  <cols>
    <col min="1" max="1" width="13.8571428571429" customWidth="1"/>
    <col min="2" max="6" width="14.2857142857143" style="2" customWidth="1"/>
    <col min="7" max="8" width="23.5714285714286" style="2" customWidth="1"/>
    <col min="9" max="9" width="20.4285714285714" style="2" customWidth="1"/>
    <col min="10" max="10" width="21.7142857142857" style="2" customWidth="1"/>
    <col min="11" max="11" width="14.7142857142857" bestFit="1" customWidth="1"/>
    <col min="12" max="12" width="21.8571428571429" style="1" bestFit="1" customWidth="1"/>
  </cols>
  <sheetData>
    <row r="3" spans="1:12" ht="15">
      <c r="A3" s="10"/>
      <c r="B3" s="4">
        <v>2008</v>
      </c>
      <c r="C3" s="4">
        <v>2009</v>
      </c>
      <c r="D3" s="9">
        <v>2010</v>
      </c>
      <c r="E3" s="4">
        <v>2011</v>
      </c>
      <c r="F3" s="4">
        <v>2012</v>
      </c>
      <c r="G3" s="4">
        <v>2013</v>
      </c>
      <c r="H3" s="4"/>
      <c r="I3"/>
      <c r="J3" s="1"/>
      <c r="L3"/>
    </row>
    <row r="4" spans="1:12" ht="15">
      <c r="A4" s="7" t="s">
        <v>5</v>
      </c>
      <c r="B4" s="6">
        <v>2036556683.9386699</v>
      </c>
      <c r="C4" s="2">
        <f>'[2]19.a Ft (2012)'!$E$38</f>
        <v>2244874432</v>
      </c>
      <c r="D4" s="2">
        <f>'[2]19.a Ft (2012)'!$F$38</f>
        <v>2344911567</v>
      </c>
      <c r="E4" s="2">
        <f>'[2]19.a Ft (2012)'!$G$38+'[2]19.a Ft (2012)'!$G$39</f>
        <v>2743560292.0465698</v>
      </c>
      <c r="F4" s="2">
        <f>'[2]19.a Ft (2012)'!$H$38+'[2]19.a Ft (2012)'!$H$39</f>
        <v>3441094149.8070283</v>
      </c>
      <c r="G4" s="2">
        <f>'[2]19.a Ft (2012)'!$K$38</f>
        <v>3357167890.8118601</v>
      </c>
      <c r="I4"/>
      <c r="J4" s="1"/>
      <c r="L4"/>
    </row>
    <row r="5" spans="1:12" ht="15">
      <c r="A5" s="7" t="s">
        <v>4</v>
      </c>
      <c r="B5" s="6">
        <v>1583700646.76</v>
      </c>
      <c r="C5" s="2">
        <f>'[2]19.a Ft (2012)'!$E$36+'[2]19.a Ft (2012)'!$E$37</f>
        <v>1402048180</v>
      </c>
      <c r="D5" s="2">
        <f>'[2]19.a Ft (2012)'!$F$36</f>
        <v>1320255675</v>
      </c>
      <c r="E5" s="2">
        <f>'[2]19.a Ft (2012)'!$G$36</f>
        <v>1097953560</v>
      </c>
      <c r="F5" s="2">
        <f>'[2]19.a Ft (2012)'!$H$36</f>
        <v>1002966515</v>
      </c>
      <c r="G5" s="2">
        <f>'[2]19.a Ft (2012)'!$J$36</f>
        <v>814182814</v>
      </c>
      <c r="I5"/>
      <c r="J5" s="1"/>
      <c r="L5"/>
    </row>
    <row r="6" spans="1:12" ht="30">
      <c r="A6" s="8" t="s">
        <v>3</v>
      </c>
      <c r="B6" s="6">
        <v>2118249234.3762</v>
      </c>
      <c r="C6" s="2">
        <f>'[2]19.a Ft (2012)'!$E$40</f>
        <v>2269623795</v>
      </c>
      <c r="D6" s="2">
        <f>'[2]19.a Ft (2012)'!$F$40</f>
        <v>2743106103</v>
      </c>
      <c r="E6" s="2">
        <f>'[2]19.a Ft (2012)'!$G$40</f>
        <v>2354396370.1335797</v>
      </c>
      <c r="F6" s="2">
        <f>'[2]19.a Ft (2012)'!$H$40</f>
        <v>2349658948.3435035</v>
      </c>
      <c r="G6" s="2">
        <f>'[2]19.a Ft (2012)'!$J$40</f>
        <v>3023598482.7673693</v>
      </c>
      <c r="I6"/>
      <c r="J6" s="1"/>
      <c r="L6"/>
    </row>
    <row r="7" spans="1:12" ht="15">
      <c r="A7" s="7" t="s">
        <v>2</v>
      </c>
      <c r="B7" s="6">
        <v>13266351130</v>
      </c>
      <c r="C7" s="2">
        <f>'[2]19.a Ft (2012)'!$E$27</f>
        <v>14467402330</v>
      </c>
      <c r="D7" s="2">
        <f>'[2]19.a Ft (2012)'!$F$27</f>
        <v>14766198820</v>
      </c>
      <c r="E7" s="2">
        <f>'[2]19.a Ft (2012)'!$G$27</f>
        <v>14910504960</v>
      </c>
      <c r="F7" s="2">
        <f>'[2]19.a Ft (2012)'!$H$27</f>
        <v>17512891870</v>
      </c>
      <c r="G7" s="2">
        <f>'[2]19.a Ft (2012)'!$J$27</f>
        <v>20949115825</v>
      </c>
      <c r="I7"/>
      <c r="J7" s="1"/>
      <c r="L7"/>
    </row>
    <row r="8" spans="1:12" ht="15">
      <c r="A8" s="7" t="s">
        <v>1</v>
      </c>
      <c r="B8" s="6">
        <v>987832574.94736004</v>
      </c>
      <c r="C8" s="2">
        <f>'[2]19.a Ft (2012)'!$E$35</f>
        <v>1328602759</v>
      </c>
      <c r="D8" s="2">
        <f>'[2]19.a Ft (2012)'!$F$35</f>
        <v>1762978607</v>
      </c>
      <c r="E8" s="2">
        <f>'[2]19.a Ft (2012)'!$G$35</f>
        <v>1950606550.9305899</v>
      </c>
      <c r="F8" s="2">
        <f>'[2]19.a Ft (2012)'!$H$35</f>
        <v>1798402468.7271602</v>
      </c>
      <c r="G8" s="2">
        <f>'[2]19.a Ft (2012)'!$J$35</f>
        <v>1364468629.6573901</v>
      </c>
      <c r="I8"/>
      <c r="J8" s="1"/>
      <c r="L8"/>
    </row>
    <row r="9" spans="1:12" ht="15">
      <c r="A9" s="5" t="s">
        <v>0</v>
      </c>
      <c r="B9" s="4">
        <f>SUM(B4:B8)</f>
        <v>19992690270.022232</v>
      </c>
      <c r="C9" s="4">
        <f>SUM(C4:C8)</f>
        <v>21712551496</v>
      </c>
      <c r="D9" s="4">
        <f>SUM(D4:D8)</f>
        <v>22937450772</v>
      </c>
      <c r="E9" s="4">
        <f>SUM(E4:E8)</f>
        <v>23057021733.110741</v>
      </c>
      <c r="F9" s="4">
        <f>SUM(F4:F8)</f>
        <v>26105013951.877693</v>
      </c>
      <c r="G9" s="4">
        <f>SUM(G4:G8)</f>
        <v>29508533642.236622</v>
      </c>
      <c r="H9" s="4"/>
      <c r="I9"/>
      <c r="J9" s="3"/>
      <c r="K9" s="1"/>
      <c r="L9"/>
    </row>
    <row r="37" ht="15">
      <c r="M37" s="1"/>
    </row>
    <row r="38" ht="15">
      <c r="M38" s="1"/>
    </row>
    <row r="39" ht="15">
      <c r="M39" s="1"/>
    </row>
    <row r="40" ht="15">
      <c r="M40" s="1"/>
    </row>
    <row r="41" ht="15">
      <c r="M41" s="1"/>
    </row>
    <row r="42" ht="15">
      <c r="M42" s="1"/>
    </row>
    <row r="43" spans="13:14" ht="15">
      <c r="M43" s="3">
        <f>'[1]Munka1'!K7/'[1]Munka1'!I7*100</f>
        <v>113.03780069465972</v>
      </c>
      <c r="N43" s="1">
        <f>M43-100</f>
        <v>13.037800694659722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